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09"/>
  <workbookPr defaultThemeVersion="166925"/>
  <mc:AlternateContent xmlns:mc="http://schemas.openxmlformats.org/markup-compatibility/2006">
    <mc:Choice Requires="x15">
      <x15ac:absPath xmlns:x15ac="http://schemas.microsoft.com/office/spreadsheetml/2010/11/ac" url="/Users/Ben/Desktop/"/>
    </mc:Choice>
  </mc:AlternateContent>
  <xr:revisionPtr revIDLastSave="0" documentId="13_ncr:1_{654ADA4C-6665-BD4F-85EB-3026FD87B2EE}" xr6:coauthVersionLast="34" xr6:coauthVersionMax="34" xr10:uidLastSave="{00000000-0000-0000-0000-000000000000}"/>
  <bookViews>
    <workbookView xWindow="40" yWindow="460" windowWidth="25280" windowHeight="14520" activeTab="5" xr2:uid="{933658BA-DC89-F94A-B9A6-9FF3D5AB9970}"/>
  </bookViews>
  <sheets>
    <sheet name="Berliner" sheetId="2" r:id="rId1"/>
    <sheet name="Blair" sheetId="3" r:id="rId2"/>
    <sheet name="Elrich" sheetId="4" r:id="rId3"/>
    <sheet name="Frick" sheetId="5" r:id="rId4"/>
    <sheet name="Krasnow" sheetId="6" r:id="rId5"/>
    <sheet name="Leventhal" sheetId="7" r:id="rId6"/>
  </sheets>
  <definedNames>
    <definedName name="A3FLICDE6EI6RJ3I5UCD4M7R3Q" localSheetId="2">Elrich!#REF!</definedName>
    <definedName name="FQMWL7TFAII6RJ3I5UCD4M7R3Q" localSheetId="4">Krasnow!#REF!</definedName>
    <definedName name="L23LEDTE54I6RJ3I5UCD4M7R3Q" localSheetId="0">Berliner!#REF!</definedName>
    <definedName name="O2WOEODE6AI6RJ3I5UCD4M7R3Q" localSheetId="3">Frick!#REF!</definedName>
    <definedName name="O3ZZZJA2PAI6RGHVZ3WPVB2BWY" localSheetId="4">Krasnow!#REF!</definedName>
    <definedName name="OXHIUKA2PAI6RGHVZ3WPVB2BWY" localSheetId="5">Leventhal!#REF!</definedName>
    <definedName name="Y5PU74TFAEI6RJ3I5UCD4M7R3Q" localSheetId="1">Blair!#REF!</definedName>
  </definedName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 i="7" l="1"/>
  <c r="E7" i="7" s="1"/>
  <c r="E3" i="7"/>
  <c r="E2" i="7"/>
  <c r="E4" i="6"/>
  <c r="E7" i="6" s="1"/>
  <c r="E3" i="6"/>
  <c r="E2" i="6"/>
  <c r="E4" i="5"/>
  <c r="E7" i="5" s="1"/>
  <c r="E3" i="5"/>
  <c r="E2" i="5"/>
  <c r="E6" i="5" s="1"/>
  <c r="E4" i="4"/>
  <c r="E7" i="4" s="1"/>
  <c r="E3" i="4"/>
  <c r="E2" i="4"/>
  <c r="E6" i="4" s="1"/>
  <c r="E8" i="4" s="1"/>
  <c r="E4" i="3"/>
  <c r="E7" i="3" s="1"/>
  <c r="E3" i="3"/>
  <c r="E2" i="3"/>
  <c r="E6" i="3" s="1"/>
  <c r="E8" i="3" s="1"/>
  <c r="E4" i="2"/>
  <c r="E3" i="2"/>
  <c r="E2" i="2"/>
  <c r="E6" i="2" s="1"/>
  <c r="E6" i="7" l="1"/>
  <c r="E8" i="7" s="1"/>
  <c r="E6" i="6"/>
  <c r="E8" i="6" s="1"/>
  <c r="E8" i="5"/>
  <c r="E7" i="2"/>
  <c r="E8" i="2" s="1"/>
</calcChain>
</file>

<file path=xl/sharedStrings.xml><?xml version="1.0" encoding="utf-8"?>
<sst xmlns="http://schemas.openxmlformats.org/spreadsheetml/2006/main" count="264" uniqueCount="117">
  <si>
    <t>Neutral</t>
  </si>
  <si>
    <t>Positive</t>
  </si>
  <si>
    <t>When Montgomery County Council member Roger Berliner talks about his start in politics, he begins with Jerry Springer.</t>
  </si>
  <si>
    <r>
      <t xml:space="preserve">Yes, </t>
    </r>
    <r>
      <rPr>
        <i/>
        <sz val="12"/>
        <color theme="1"/>
        <rFont val="Calibri"/>
        <family val="2"/>
        <scheme val="minor"/>
      </rPr>
      <t xml:space="preserve">that </t>
    </r>
    <r>
      <rPr>
        <sz val="12"/>
        <color theme="1"/>
        <rFont val="Calibri"/>
        <family val="2"/>
        <scheme val="minor"/>
      </rPr>
      <t>Jerry Springer — who, before he was the ringleader of the raucous daytime talk show that bears his name, was a rising Democratic</t>
    </r>
    <r>
      <rPr>
        <b/>
        <sz val="12"/>
        <color theme="1"/>
        <rFont val="Calibri"/>
        <family val="2"/>
        <scheme val="minor"/>
      </rPr>
      <t xml:space="preserve"> </t>
    </r>
    <r>
      <rPr>
        <sz val="12"/>
        <color theme="1"/>
        <rFont val="Calibri"/>
        <family val="2"/>
        <scheme val="minor"/>
      </rPr>
      <t>star in 1970s Cincinnati, first as a council member, then as mayor.</t>
    </r>
  </si>
  <si>
    <t>Berliner, an Ohio native and one of six Democratic Montgomery county executive candidates, credits Springer with recommending him for his first job in politics: aide to a Cincinnati City Council member.</t>
  </si>
  <si>
    <t>He went on to work for the Carter administration and as an adviser to a California state legislator, and became an energy lawyer before moving to Potomac and running for office himself.</t>
  </si>
  <si>
    <r>
      <t>Berliner lost his first campaign,</t>
    </r>
    <r>
      <rPr>
        <b/>
        <sz val="12"/>
        <color theme="1"/>
        <rFont val="Calibri"/>
        <family val="2"/>
        <scheme val="minor"/>
      </rPr>
      <t xml:space="preserve"> </t>
    </r>
    <r>
      <rPr>
        <sz val="12"/>
        <color theme="1"/>
        <rFont val="Calibri"/>
        <family val="2"/>
        <scheme val="minor"/>
      </rPr>
      <t>a 2000 special election for the District 1 council seat left vacant after Republican Betty Ann Krahnke stepped down due to illness. But he tried for the seat again in 2006 and won, unseating a popular Republican.</t>
    </r>
  </si>
  <si>
    <t>“It was a surprise to my colleagues on the council,” said Berliner, 67. “They had divided up all the committee chairs before I got there.”</t>
  </si>
  <si>
    <t>In 12 years on the council, Berliner has taken on big issues, calling for an investigation into Pepco service reliability after the utility’s poor response to outages in the wake of a massive storm in 2010 and — reflecting concerns from business owners — voting to slow the implementation of the county’s $15 minimum wage.</t>
  </si>
  <si>
    <t>He has chaired the Metropolitan Washington Council of Governments and worked to get dedicated funding for Metro.</t>
  </si>
  <si>
    <r>
      <t>If elected executive, Berliner said,</t>
    </r>
    <r>
      <rPr>
        <b/>
        <sz val="12"/>
        <color theme="1"/>
        <rFont val="Calibri"/>
        <family val="2"/>
        <scheme val="minor"/>
      </rPr>
      <t xml:space="preserve"> </t>
    </r>
    <r>
      <rPr>
        <sz val="12"/>
        <color theme="1"/>
        <rFont val="Calibri"/>
        <family val="2"/>
        <scheme val="minor"/>
      </rPr>
      <t>“Funding education is going to be the number-one budget priority. School construction funding will be my number-one capital improvement budget priority.”</t>
    </r>
  </si>
  <si>
    <t>Berliner credits his work on the environment, such as reducing the county’s carbon footprint and requiring the government to purchase 100 percent renewable energy, in getting the endorsement of the Sierra Club. He’s added other endorsements, including from former Maryland governor Parris Glendening (D) and state Sen. Brian J. Feldman (D-Montgomery).</t>
  </si>
  <si>
    <r>
      <t>He said he would work to attract “the innovation economy,” trying to boost entre­pre­neur­ship and</t>
    </r>
    <r>
      <rPr>
        <b/>
        <sz val="12"/>
        <color theme="1"/>
        <rFont val="Calibri"/>
        <family val="2"/>
        <scheme val="minor"/>
      </rPr>
      <t xml:space="preserve"> </t>
    </r>
    <r>
      <rPr>
        <sz val="12"/>
        <color theme="1"/>
        <rFont val="Calibri"/>
        <family val="2"/>
        <scheme val="minor"/>
      </rPr>
      <t>divert the county from being so dependent on the federal government.</t>
    </r>
  </si>
  <si>
    <t>“We haven’t attracted a lot of jobs. And we have growing poverty,” he said. “We are not the same county we were 20 years ago, and I think there are a lot of people who are holding onto that vision of who we were 20 years ago.”</t>
  </si>
  <si>
    <t>Berliner is one of three Democrats in the June 26 primary using traditional fundraising rather than the county’s new public financing system, which provides matching funds but limits candidates to $150 donations — and none from corporations or unions.</t>
  </si>
  <si>
    <r>
      <t>He said he supports the public financing system but made “a tactical decision” to raise money the traditional way, aware that his base</t>
    </r>
    <r>
      <rPr>
        <b/>
        <sz val="12"/>
        <color theme="1"/>
        <rFont val="Calibri"/>
        <family val="2"/>
        <scheme val="minor"/>
      </rPr>
      <t xml:space="preserve"> </t>
    </r>
    <r>
      <rPr>
        <sz val="12"/>
        <color theme="1"/>
        <rFont val="Calibri"/>
        <family val="2"/>
        <scheme val="minor"/>
      </rPr>
      <t>is in District 1 and that he has never been on the ballot countywide.</t>
    </r>
  </si>
  <si>
    <t>“I felt I was at a significant competitive disadvantage, so my hope was to be able to raise enough money to offset that competitive disadvantage,” Berliner said.</t>
  </si>
  <si>
    <r>
      <t>He has raised $869,023 since January, 2017, enough to air a controversial television ad in which he compared Democrat David Blair, a Potomac businessman who is self-funding his run for county executive,</t>
    </r>
    <r>
      <rPr>
        <b/>
        <sz val="12"/>
        <color theme="1"/>
        <rFont val="Calibri"/>
        <family val="2"/>
        <scheme val="minor"/>
      </rPr>
      <t xml:space="preserve"> </t>
    </r>
    <r>
      <rPr>
        <sz val="12"/>
        <color theme="1"/>
        <rFont val="Calibri"/>
        <family val="2"/>
        <scheme val="minor"/>
      </rPr>
      <t>to President Trump.</t>
    </r>
  </si>
  <si>
    <r>
      <t>Blair criticized the ad as overly negative, and at least one big Berliner donor said she thought it was disparaging of business owners and asked for her money back.</t>
    </r>
    <r>
      <rPr>
        <b/>
        <sz val="12"/>
        <color theme="1"/>
        <rFont val="Calibri"/>
        <family val="2"/>
        <scheme val="minor"/>
      </rPr>
      <t xml:space="preserve"> </t>
    </r>
  </si>
  <si>
    <t>“I have more business support than anybody in this race,” Berliner said later, after he removed the part of the ad in which Blair’s face morphed into Trump’s. “I admire the business community. This was not what the ad was seeking to do.”</t>
  </si>
  <si>
    <t>When asked about his political base, David Blair considers the question then poses one of his own.</t>
  </si>
  <si>
    <t>“My political base,” he says after a pause. “So does that mean who’s going to come out and support me?”</t>
  </si>
  <si>
    <t>The wealthy Potomac businessman is running for Montgomery county executive — a first-time candidate seeking the highest elected office in a county whose voters have never chosen a government newcomer for the position.</t>
  </si>
  <si>
    <t>Blair, 48, who founded and ran a prescription-drug-benefits company, said he thought about running for other offices — Congress, comptroller, governor — before deciding on county executive. “If you truly want to impact lives, at the local level is where you can do it,” he explained.</t>
  </si>
  <si>
    <t>He says he has done his homework, sitting with aides to outgoing Democratic county executive Isiah Leggett, visiting the waste incinerator in upcounty Dickerson, meeting with Democratic Party officials. But his largely self-funded campaign has attracted criticism from other, more traditional candidates, who accuse him of trying to buy the election, and protests from progressive groups.</t>
  </si>
  <si>
    <t>Blair, a graduate of Clemson University, talks about cutting the county’s energy and recordation taxes, which are expected to add just under $250 million to the county’s general fund in 2019. He wants to put business incubators in vacant office space, such as the soon-to-be-empty Discovery building in downtown Silver Spring. He wants to give gun safes to parents who own weapons and make the county’s Ride On bus network — which collects roughly $21 million a year in fares — free.</t>
  </si>
  <si>
    <t>“The people that tend to gravitate to me are the ones that believe Montgomery County is a great place to live but we’re slipping,” Blair said. “And there’s a level of frustration, and it could be related to transportation, schools, social services and this — why can’t a county with this level of wealth pay for the services that we need? — and a recognition that a healthy community needs a vibrant, growing business community.”</t>
  </si>
  <si>
    <t>In largely blue Montgomery, Blair is a relatively recent Democrat — switching his registration from Republican in 2003 and failing to cast a ballot in four Democratic primaries. (“I screwed up, and I regret that,” he said about his voting record at one candidates forum.)</t>
  </si>
  <si>
    <t>He has poured nearly $3 million of his own money so far into the campaign — $2.6 million in loans and $300,000 in contributions — vastly outspending his five Democratic rivals in an election cycle that was supposed to be the first test of the county’s new public campaign finance system, which was designed to keep big money out of politics.</t>
  </si>
  <si>
    <t>Blair’s deep pockets allowed him to put his name in voters’ mailboxes and on their computer screens long before his competitors marshaled their forces. But political observers say it was The Washington Post’s editorial board’s endorsement last month that added heft to his campaign. (The Post’s editorial board is separate from its news operation.)</t>
  </si>
  <si>
    <t>He has since added endorsements from Maryland Comptroller Peter Franchot (D), the Apartment &amp; Office Building Association Maryland State PAC and the Coalition of Asian Pacific American Democrats of Maryland and Montgomery County.</t>
  </si>
  <si>
    <t>“If the guy didn’t have credibility before, he’s got a . . . ton of credibility now,” said David Weaver, who was communications director for former Montgomery county executive Doug Duncan (D).</t>
  </si>
  <si>
    <t>Blair says he has noticed a change in voters while campaigning at Metro stations. “A month ago when I was at Metros, every other person was looking at their shoes with their headphones on and trying not to make eye contact,” he said in May. “And now . . . people want to talk to me.”</t>
  </si>
  <si>
    <t>Blair’s primary opponents — all of whom have spent years in local, county or state government — say he lacks the experience to lead Maryland’s most populous jurisdiction.</t>
  </si>
  <si>
    <t>“You wouldn’t give someone the keys to the car who doesn’t even have a learner’s permit,” said George L. Leventhal (At Large), a four-term County Council member and former chair of the Montgomery County Democratic Central Committee. “To walk in with no background, no knowledge, no context, no institutional memory doesn’t seem to me a recipe for success.”</t>
  </si>
  <si>
    <t>Marc Elrich is tired of being called a socialist.</t>
  </si>
  <si>
    <t>At a debate, the Montgomery County executive candidate tried to shut down rumors about a Che Guevara poster on his office wall, saying there is no depiction of the Cuban Revolution leader there — nor one of Lenin, he added for good measure.</t>
  </si>
  <si>
    <t>“I expect developers to pay for infrastructure,” Elrich (D), a self-described longtime member of the Metro DC chapter of the Democratic Socialists of America, said in an interview last month. In a wry voice, he added: “That apparently is called socialism.”</t>
  </si>
  <si>
    <t>The questions about his economic philosophy signal an unease in some quarters with Elrich, a 12-year County Council member who is considered a top contender to win the June 26 primary.</t>
  </si>
  <si>
    <t>Business leaders say Elrich has focused too much on extracting concessions from developers and instituting social benefits such as paid sick leave, and not enough on growing the tax base.</t>
  </si>
  <si>
    <t>“I think that he’s not the ideal candidate for the business community,” said Andy Shulman, a commercial real estate executive in Rockville who identifies as a progressive Democrat. “We would like to see one of the other candidates [win] that really believes in business and growing the economy, not as business as a means to pay for the programs that he wants to pay for.”</t>
  </si>
  <si>
    <t>But Elrich, 68, also has inspired a deep and loyal following, especially among progressives in and around Takoma Park, where he lives.</t>
  </si>
  <si>
    <t>“He’s very bright, extremely creative,” said Safe Silver Spring founder Tony Hausner, who first worked with Elrich during battles in the 1980s and 1990s over redevelopment of downtown Silver Spring. “He’s fought to protect the education system and transportation network, to try to minimize the overdevelopment that exists in this county.”</t>
  </si>
  <si>
    <t>A former teacher who served 19 years on the Takoma Park City Council, Elrich lost four County Council races before winning his seat. He was the top vote-getter among at-large candidates in the 2010 and 2014 primaries.</t>
  </si>
  <si>
    <t>Elrich has more endorsements than any other candidate — largely from progressive groups and labor groups, including the teachers’ union. He told the UFCW Local 1994 Municipal County Government Employees Organization union in its endorsement questionnaire that if elected, he would allow the group’s president to sit in on the interview and selection process for prospective department heads — a departure from what other candidates said and from the practices of previous county executives.</t>
  </si>
  <si>
    <t>Asked about the pledge, Elrich said the interviews would be open to anyone but hiring decisions would remain with him.</t>
  </si>
  <si>
    <t>His desire to rein in new development drew a rebuke last month from the nonprofit group Greater Greater Washington, which quoted Elrich as saying he would rather see jobs go to Frederick County than to Montgomery. Elrich says that his comments were taken out of context and that he was making the remark during a conversation about relieving congestion on I-270, which runs through the two jurisdictions.</t>
  </si>
  <si>
    <t>“If people in Greater Greater Washington were really talking smart growth, wouldn’t you want Frederick to have more jobs so their residents weren’t making these commutes?” Elrich said.</t>
  </si>
  <si>
    <t>Elrich, who holds degrees from the University of Maryland and Johns Hopkins University, was the driving force behind Montgomery’s $15 minimum wage. He has called for developers to pay more for infrastructure and services — supporting the “impact fees” that some other candidates say have made the county a less attractive place to build.</t>
  </si>
  <si>
    <t>Of the three county executive candidates using Montgomery’s new public financing system, Elrich has garnered the most small-donor donations and therefore qualified for the most public funds, receiving $605,668.72 and requesting an additional $15,192 by mid-June. Instead of working out of someone’s house, as he had in past cycles, his campaign rented a Silver Spring storefront and is paying six interns $15 an hour — the 2021 minimum wage.</t>
  </si>
  <si>
    <t>He is running a television ad that highlights his lefty credentials — marching for civil rights, protesting the Vietnam War — then promises that developers will consider his push for more concessions a “revolution.”</t>
  </si>
  <si>
    <t>“We haven’t raised enough money from developers, and that worries them,” Elrich said in an interview. “They don’t pay [here] what they pay in Northern Virginia.”</t>
  </si>
  <si>
    <t>State Del. C. William Frick likes to think of himself as the “third bowl of porridge” for Montgomery County voters selecting their next county executive.</t>
  </si>
  <si>
    <t>Frick is positioning himself among the five other Democrats running in the June 26 primary as a pro-business candidate with legislative experience — what he hopes will be a comfortable temperature in a county that has never elected an executive lacking a government background.</t>
  </si>
  <si>
    <t>“I present the best of both worlds to voters,” he said. “I can be a reformer from the outside, and yet I have 10 years of experience as a Democratic elected official.”</t>
  </si>
  <si>
    <t>But Frick, a Harvard-educated lawyer who has been in the House of Delegates for 10 years — the last year and a half as majority leader — has a steep climb in his quest to succeed outgoing executive Isiah Leggett (D).</t>
  </si>
  <si>
    <t>Frick, 43, announced his campaign for the office in September, abandoning a run for Congress he had launched just five months earlier. His work in Annapolis during the 90-day legislative session left his chair empty at various debates and forums early this year. And his base is largely District 16 — roughly Bethesda, North Bethesda and Potomac — so he must work to get his name recognized by voters countywide.</t>
  </si>
  <si>
    <t>“It’s a challenge — it’s a big county,” he said.</t>
  </si>
  <si>
    <t>Frick, who opted for traditional financing over the county’s new public campaign finance system, has the smallest war chest among the six Democratic candidates, raising $270,171 by mid-June.</t>
  </si>
  <si>
    <t>He said he’s compensating with “old-school campaigning,” such as knocking on doors and shaking hands with commuters at Metro stations. He tells them he would encourage economic development to attract millennials to places like Wheaton, partly by working to dismantle the county’s monopoly over liquor sales, which he said discourages restaurants from locating in Montgomery.</t>
  </si>
  <si>
    <t>“I’m not going to have the most money, but I can have the most hustle,” he said.</t>
  </si>
  <si>
    <t>Frick, a senior practice attorney at the D.C. law firm Akin Gump Strauss Hauer &amp; Feld, has emerged from behind before. He still refers to a Maryland Politics Watch blog post from 2007 titled “Who the Frick is Bill???” after Frick — then the 32-year-old chairman of the county’s Pedestrian Safety Advisory Committee — was appointed to fill a vacant District 16 delegate seat, surprising many observers.</t>
  </si>
  <si>
    <t>He was elected to a full term in 2010 and set his sights on attorney general in 2014. But he dropped out of that race about an hour before the filing deadline and pivoted to a successful reelection bid.</t>
  </si>
  <si>
    <t>House Speaker Michael E. Busch (D-Anne Arundel), who appointed Frick majority leader in January 2017, called him “extraordinarily bright, extraordinarily practical” and gifted at finding compromises.</t>
  </si>
  <si>
    <t>“I think he has something that nobody else in the race in Montgomery has,” said Busch, who has not officially endorsed a county executive candidate. “He has an understanding of state government and how to leverage Montgomery County’s needs with what he needs to get from the delegation and state of Maryland.”</t>
  </si>
  <si>
    <t>But, Busch said, Frick’s lack of widespread name recognition and a modest war chest make his bid “an uphill battle.”</t>
  </si>
  <si>
    <t>Frick headed an ultimately unsuccessful effort to put the question of whether to continue Montgomery’s liquor monopoly before voters. He also sponsored a measure that requires the state to purchase a quarter of its energy from renewable sources by 2020. That bill was vetoed by Republican Gov. Larry Hogan, but the veto was overridden.</t>
  </si>
  <si>
    <t>Frick received his first — and so far only — endorsement in mid-May, from the Greater Capital Area Association of Realtors. He’s hoping that voters will turn to him rather than the three council members who are running and who are precluded from staying on the council because of term limits passed by voters in 2016.</t>
  </si>
  <si>
    <t>In one video ad, Frick stands before the County Council office building arguing that “some people” — he gestures with his thumb at the building — “didn’t get the hint” when term limits were approved.</t>
  </si>
  <si>
    <t>“This election, it’s time to elect new leaders,” he says, in case viewers didn’t get the hint, either.</t>
  </si>
  <si>
    <t>George L. Leventhal has a long list of political bona fides. He was a legislative director for five-term U.S. senator Barbara A. Mikulski (D-Md.). He chaired the Montgomery County Democratic Central Committee. And he is finishing his fourth — and, thanks to term limits, final — stint on the Montgomery County Council.</t>
  </si>
  <si>
    <t>“I worked my way up through the Democratic Party structure,” said Leventhal, who proffers himself as the county executive candidate with experience that “money can’t buy.”</t>
  </si>
  <si>
    <r>
      <t>He highlighted his sense of humor recently with a</t>
    </r>
    <r>
      <rPr>
        <b/>
        <sz val="12"/>
        <color theme="1"/>
        <rFont val="Calibri"/>
        <family val="2"/>
        <scheme val="minor"/>
      </rPr>
      <t xml:space="preserve"> </t>
    </r>
    <r>
      <rPr>
        <sz val="12"/>
        <color theme="1"/>
        <rFont val="Calibri"/>
        <family val="2"/>
        <scheme val="minor"/>
      </rPr>
      <t>super­hero-themed “Avenger: MoCo” television ad, running through his qualifications (including that he was the force behind Montgomery Cares, the county’s system of health care for uninsured low-­income adults), while also shooting lasers out of his eyes and performing what could be the highest karate kick out of all six Democrats in the June 26 primary.</t>
    </r>
  </si>
  <si>
    <t>“I’m a political insider. That’s precisely what you want,” Leventhal, 55, said in an interview. “The political structures are very complex. And if you don’t bring a very sophisticated understanding about how to marshal political forces for progress, you’re not going to get anything done.”</t>
  </si>
  <si>
    <r>
      <t>Leventhal has played a key role in council efforts to strengthen social services in Montgomery,</t>
    </r>
    <r>
      <rPr>
        <b/>
        <sz val="12"/>
        <color theme="1"/>
        <rFont val="Calibri"/>
        <family val="2"/>
        <scheme val="minor"/>
      </rPr>
      <t xml:space="preserve"> </t>
    </r>
    <r>
      <rPr>
        <sz val="12"/>
        <color theme="1"/>
        <rFont val="Calibri"/>
        <family val="2"/>
        <scheme val="minor"/>
      </rPr>
      <t>including effectively eliminating homelessness among the county’s veteran population and establishing Montgomery Cares, which Leventhal calls his proudest achievement.</t>
    </r>
  </si>
  <si>
    <r>
      <t>He was first elected to the council in 2002, running on then-County Executive Doug Duncan’s “End Gridlock” team, which</t>
    </r>
    <r>
      <rPr>
        <b/>
        <sz val="12"/>
        <color theme="1"/>
        <rFont val="Calibri"/>
        <family val="2"/>
        <scheme val="minor"/>
      </rPr>
      <t xml:space="preserve"> </t>
    </r>
    <r>
      <rPr>
        <sz val="12"/>
        <color theme="1"/>
        <rFont val="Calibri"/>
        <family val="2"/>
        <scheme val="minor"/>
      </rPr>
      <t>largely focused on support for building the Intercounty Connector.</t>
    </r>
  </si>
  <si>
    <t>He also was a founder of Purple Line Now, which favored building the light-rail line between Montgomery and Prince George’s counties.</t>
  </si>
  <si>
    <t>Leventhal says he would be an “experienced inside player” attractive to the county’s business community. At a forum by the pro-business group Empower Montgomery in April, he said his first budget as county executive would include a “significant reduction” of the county’s energy tax. Leventhal, who lives in Takoma Park and recently earned a doctorate in public policy from the University of Maryland, has also said government wages are growing too fast.</t>
  </si>
  <si>
    <t>“Compensation should be fair, but compensation at every level has exceeded increases in private-sector compensation year to year,” he said. “We pay too much at the high end. If I’m executive, I’m going to have hard conversations with department heads.”</t>
  </si>
  <si>
    <t>He said he would work with religious groups to discuss siting affordable housing developments on their properties. He also pointed out that he is the only candidate who speaks Spanish fluently, in a county where nearly one-fifth of residents identify as Hispanic or Latino.</t>
  </si>
  <si>
    <t>But Leventhal has developed a reputation within the county’s political community as too hard-charging at times, in part because of incidents at televised council meetings, such as one in 2014 in which he upbraided a department head over issues with the county’s computer system.</t>
  </si>
  <si>
    <t>“His heart’s in the right place, I think,” said Duncan, the former executive and a fellow Democrat. “As to how he would manage and lead an 8,000-person government, I don’t know. He sometimes gets too passionate.”</t>
  </si>
  <si>
    <t>Leventhal says other council members are also what he describes as “testy” at times — but were lucky enough to keep it off camera.</t>
  </si>
  <si>
    <t>“If the question is, ‘Have you ever lost your temper in your life?’ I would have to admit, yes, it’s happened,” he said. “One of those times was captured on video. Everyone I know has lost their temper at least once.”</t>
  </si>
  <si>
    <t>Leventhal is one of three Democratic county executive candidates using Montgomery’s new public financing system, which limits donations to $150 from individuals who live in the county. He had qualified for $465,504 in matching funds and requested an additional $23,926 as of mid-June, behind council member Marc Elrich (D-At Large) but ahead of former Rockville mayor Rose Krasnow.</t>
  </si>
  <si>
    <t>Leventhal has racked up a slate of endorsements from diverse communities, including the Latino Democratic Club of Montgomery County, the Caribbean-American Political Action Committee and former NAACP head and Maryland congressman Kweisi Mfume, who lauded Leventhal for being a “staunch advocate for those who need help the most.”</t>
  </si>
  <si>
    <t>“I think I bring the broadest geographic base of any candidate for executive,” Leventhal said.</t>
  </si>
  <si>
    <t>Rose Krasnow is used to being the only one.</t>
  </si>
  <si>
    <t>“I got my start in politics as the token woman,” she said. It was 1991, and Krasnow was the administrator of a homeowners association in Rockville, the Montgomery County seat. She had been at City Hall so many times in that role that her husband suggested she just run for the City Council, whose sole female member was retiring.</t>
  </si>
  <si>
    <t>So she did — and won. Then she won three terms as Rockville mayor. And then she began looking at what else she could do.</t>
  </si>
  <si>
    <t>“I took to politics much more readily then I would have expected,” Krasnow said. “I really enjoyed it.”</t>
  </si>
  <si>
    <t>Today, Krasnow, 66, again finds herself as the only woman, this time in a six-person Democratic primary for Montgomery County executive.</t>
  </si>
  <si>
    <r>
      <t>She was one of the last in the field to declare her candidacy. At a candidates forum earlier this year on racial equity and immigrants’ rights, she told the audience she jumped in partly because of the lack of diversity among the white, male candidates vying to replace Isiah Leggett, the county’s first African American executive. Montgomery</t>
    </r>
    <r>
      <rPr>
        <b/>
        <sz val="12"/>
        <color theme="1"/>
        <rFont val="Calibri"/>
        <family val="2"/>
        <scheme val="minor"/>
      </rPr>
      <t xml:space="preserve">, </t>
    </r>
    <r>
      <rPr>
        <sz val="12"/>
        <color theme="1"/>
        <rFont val="Calibri"/>
        <family val="2"/>
        <scheme val="minor"/>
      </rPr>
      <t>the state’s most populous jurisdiction, is a majority-minority county, with a third of its residents foreign-born.</t>
    </r>
  </si>
  <si>
    <t>“I can’t change the color of my skin, but at least I am a woman,” Krasnow said then.</t>
  </si>
  <si>
    <t>In an interview last month, she said she was “amazed that people who had announced had no diversity. Not that they were all men, but no diversity. And in this county, it seems very strange.”</t>
  </si>
  <si>
    <r>
      <t>She touts herself as the only candidate with executive experience, noting that as mayor she oversaw the redevelopment of downtown Rockville and worked to get funding for the new county library at its heart. And she says her years</t>
    </r>
    <r>
      <rPr>
        <b/>
        <sz val="12"/>
        <color theme="1"/>
        <rFont val="Calibri"/>
        <family val="2"/>
        <scheme val="minor"/>
      </rPr>
      <t xml:space="preserve"> </t>
    </r>
    <r>
      <rPr>
        <sz val="12"/>
        <color theme="1"/>
        <rFont val="Calibri"/>
        <family val="2"/>
        <scheme val="minor"/>
      </rPr>
      <t>as Montgomery’s deputy planning director has made her familiar with every part of the sprawling county.</t>
    </r>
  </si>
  <si>
    <t>“I’m truly the candidate who represents the whole county as opposed to inside the Beltway,” Krasnow said. “It’s a significant difference.”</t>
  </si>
  <si>
    <t>Krasnow is participating in the county’s public financing system, but has raised less money so far than the two other Democratic candidates using it. In mid-June, she reported receiving $359,920 and requesting an additional $13,420.</t>
  </si>
  <si>
    <t>Her endorsements include Emily’s List, state Sen. Cheryl Kagan (D-Montgomery), the Montgomery County Public Schools Retirees Association and council member Nancy Floreen (D-At Large), who called Krasnow “a tough, seasoned, honest broker” who “knows the county inside out, has an open mind and is a well-grounded manager with the listening skills and temperament necessary to move the county forward.”</t>
  </si>
  <si>
    <r>
      <t>Krasnow, who holds degrees from Washington University and the University of North Carolina at Chapel Hill and worked for four years as a bond trader in New York, is</t>
    </r>
    <r>
      <rPr>
        <b/>
        <sz val="12"/>
        <color theme="1"/>
        <rFont val="Calibri"/>
        <family val="2"/>
        <scheme val="minor"/>
      </rPr>
      <t xml:space="preserve"> </t>
    </r>
    <r>
      <rPr>
        <sz val="12"/>
        <color theme="1"/>
        <rFont val="Calibri"/>
        <family val="2"/>
        <scheme val="minor"/>
      </rPr>
      <t>running in part on an economic-development platform, advocating for more services for small businesses and expanding the tax base to support social services.</t>
    </r>
  </si>
  <si>
    <t>At one forum, she said Montgomery “is truly known as business-unfriendly.” At another, she called the 8.7 percent property tax hike the council approved in 2016 a “tipping point.”</t>
  </si>
  <si>
    <t>“I felt the county really needed someone who was going to pay a lot more attention to the balance sheet,” she said in an interview.</t>
  </si>
  <si>
    <r>
      <t>Former county executive Doug Duncan worked with Krasnow when he was Rockville mayor and she</t>
    </r>
    <r>
      <rPr>
        <b/>
        <sz val="12"/>
        <color theme="1"/>
        <rFont val="Calibri"/>
        <family val="2"/>
        <scheme val="minor"/>
      </rPr>
      <t xml:space="preserve"> </t>
    </r>
    <r>
      <rPr>
        <sz val="12"/>
        <color theme="1"/>
        <rFont val="Calibri"/>
        <family val="2"/>
        <scheme val="minor"/>
      </rPr>
      <t>was on the City Council. As county executive, when Krasnow was mayor, they tussled over construction of the library, he said.</t>
    </r>
  </si>
  <si>
    <t>“She did a lot of leading from behind,” Duncan said. “I didn’t really see her set a vision for the city and take us in that direction.”</t>
  </si>
  <si>
    <t>But former state attorney general Doug Gansler called Krasnow “the enigma in the race” — those who know her, like her — but how many know her?</t>
  </si>
  <si>
    <r>
      <t>“She’s an amazing woman with impeccable political credentials, and did a wonderful job in her role as mayor in Rockville. But the question is, does she have the resources to compete?” Gansler said.</t>
    </r>
    <r>
      <rPr>
        <b/>
        <sz val="12"/>
        <color theme="1"/>
        <rFont val="Calibri"/>
        <family val="2"/>
        <scheme val="minor"/>
      </rPr>
      <t xml:space="preserve"> </t>
    </r>
    <r>
      <rPr>
        <sz val="12"/>
        <color theme="1"/>
        <rFont val="Calibri"/>
        <family val="2"/>
        <scheme val="minor"/>
      </rPr>
      <t>“She’s never run and held office countywide, so most people in the county don’t know her.”</t>
    </r>
  </si>
  <si>
    <t>Still, he said, “when you have five other males in the race . . . that makes her a very viable candidate.”</t>
  </si>
  <si>
    <t>Paragraph</t>
  </si>
  <si>
    <t>Rating</t>
  </si>
  <si>
    <t>positive sum</t>
  </si>
  <si>
    <t>neutral sum</t>
  </si>
  <si>
    <t>negative sum</t>
  </si>
  <si>
    <t>Totals</t>
  </si>
  <si>
    <t>positive %</t>
  </si>
  <si>
    <t>negative %</t>
  </si>
  <si>
    <t>net positive %</t>
  </si>
  <si>
    <t>Negative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</si>
</sst>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9" fontId="2" fillId="0" borderId="0" applyFont="0" applyFill="0" applyBorder="0" applyAlignment="0" applyProtection="0"/>
  </cellStyleXfs>
  <cellXfs count="8">
    <xf numFmtId="0" fontId="0" fillId="0" borderId="0" xfId="0"/>
    <xf numFmtId="0" fontId="1" fillId="0" borderId="0" xfId="0" applyFont="1" applyAlignment="1">
      <alignment horizontal="center" vertical="center" wrapText="1"/>
    </xf>
    <xf numFmtId="0" fontId="0" fillId="0" borderId="0" xfId="0" applyAlignment="1">
      <alignment wrapText="1"/>
    </xf>
    <xf numFmtId="0" fontId="0" fillId="0" borderId="0" xfId="0" applyFill="1" applyAlignment="1">
      <alignment wrapText="1"/>
    </xf>
    <xf numFmtId="0" fontId="0" fillId="0" borderId="0" xfId="0"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9" fontId="0" fillId="0" borderId="0" xfId="1" applyFont="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20</xdr:row>
      <xdr:rowOff>0</xdr:rowOff>
    </xdr:from>
    <xdr:to>
      <xdr:col>0</xdr:col>
      <xdr:colOff>38100</xdr:colOff>
      <xdr:row>20</xdr:row>
      <xdr:rowOff>25400</xdr:rowOff>
    </xdr:to>
    <xdr:pic>
      <xdr:nvPicPr>
        <xdr:cNvPr id="3" name="Picture 2" descr="https://www.washingtonpost.com/resizer/TXJKur-cQ3m4AF9lqk_kkjfemkk=/3x2/www.washingtonpost.com/pb/resources/img/spacer.gif">
          <a:extLst>
            <a:ext uri="{FF2B5EF4-FFF2-40B4-BE49-F238E27FC236}">
              <a16:creationId xmlns:a16="http://schemas.microsoft.com/office/drawing/2014/main" id="{169BAD84-9AFA-6249-8173-B971CDA6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876800"/>
          <a:ext cx="38100" cy="2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xdr:row>
      <xdr:rowOff>0</xdr:rowOff>
    </xdr:from>
    <xdr:to>
      <xdr:col>0</xdr:col>
      <xdr:colOff>38100</xdr:colOff>
      <xdr:row>20</xdr:row>
      <xdr:rowOff>25400</xdr:rowOff>
    </xdr:to>
    <xdr:pic>
      <xdr:nvPicPr>
        <xdr:cNvPr id="4" name="Picture 3" descr="https://www.washingtonpost.com/resizer/TXJKur-cQ3m4AF9lqk_kkjfemkk=/3x2/www.washingtonpost.com/pb/resources/img/spacer.gif">
          <a:extLst>
            <a:ext uri="{FF2B5EF4-FFF2-40B4-BE49-F238E27FC236}">
              <a16:creationId xmlns:a16="http://schemas.microsoft.com/office/drawing/2014/main" id="{F69D862E-F69A-8D43-9FF7-B01571205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00"/>
          <a:ext cx="38100" cy="2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0FDFD-FF36-3C44-88D4-099019A8A733}">
  <dimension ref="A1:G36"/>
  <sheetViews>
    <sheetView workbookViewId="0">
      <selection activeCell="C1" sqref="C1:E1048576"/>
    </sheetView>
  </sheetViews>
  <sheetFormatPr baseColWidth="10" defaultRowHeight="16"/>
  <cols>
    <col min="1" max="1" width="145.1640625" style="2" customWidth="1"/>
    <col min="2" max="2" width="10.83203125" style="4"/>
    <col min="3" max="3" width="10.83203125" style="2"/>
    <col min="4" max="4" width="16" style="2" customWidth="1"/>
    <col min="5" max="5" width="10.83203125" style="6"/>
    <col min="6" max="7" width="11.6640625" style="2" bestFit="1" customWidth="1"/>
    <col min="8" max="16384" width="10.83203125" style="2"/>
  </cols>
  <sheetData>
    <row r="1" spans="1:7" s="6" customFormat="1">
      <c r="A1" s="1" t="s">
        <v>107</v>
      </c>
      <c r="B1" s="1" t="s">
        <v>108</v>
      </c>
      <c r="D1" s="1" t="s">
        <v>112</v>
      </c>
    </row>
    <row r="2" spans="1:7">
      <c r="A2" s="2" t="s">
        <v>2</v>
      </c>
      <c r="B2" s="4" t="s">
        <v>0</v>
      </c>
      <c r="D2" s="6" t="s">
        <v>109</v>
      </c>
      <c r="E2" s="6">
        <f>COUNTIF(B$2:B$60,"Positive")</f>
        <v>8</v>
      </c>
    </row>
    <row r="3" spans="1:7">
      <c r="D3" s="6" t="s">
        <v>110</v>
      </c>
      <c r="E3" s="6">
        <f>COUNTIF(B$2:B$60,"Neutral")</f>
        <v>9</v>
      </c>
    </row>
    <row r="4" spans="1:7" ht="32">
      <c r="A4" s="2" t="s">
        <v>3</v>
      </c>
      <c r="B4" s="4" t="s">
        <v>0</v>
      </c>
      <c r="D4" s="6" t="s">
        <v>111</v>
      </c>
      <c r="E4" s="6">
        <f>COUNTIF(B$2:B$60,"Negative")</f>
        <v>1</v>
      </c>
      <c r="F4" s="6"/>
      <c r="G4" s="6"/>
    </row>
    <row r="5" spans="1:7">
      <c r="D5" s="6"/>
      <c r="F5" s="6"/>
      <c r="G5" s="6"/>
    </row>
    <row r="6" spans="1:7" ht="32">
      <c r="A6" s="2" t="s">
        <v>4</v>
      </c>
      <c r="B6" s="4" t="s">
        <v>0</v>
      </c>
      <c r="D6" s="6" t="s">
        <v>113</v>
      </c>
      <c r="E6" s="7">
        <f>E2/SUM(E2:E4)</f>
        <v>0.44444444444444442</v>
      </c>
      <c r="F6" s="6"/>
      <c r="G6" s="6"/>
    </row>
    <row r="7" spans="1:7">
      <c r="D7" s="6" t="s">
        <v>114</v>
      </c>
      <c r="E7" s="7">
        <f>E4/SUM(E2:E4)</f>
        <v>5.5555555555555552E-2</v>
      </c>
      <c r="F7" s="6"/>
      <c r="G7" s="6"/>
    </row>
    <row r="8" spans="1:7" ht="32">
      <c r="A8" s="2" t="s">
        <v>5</v>
      </c>
      <c r="B8" s="4" t="s">
        <v>0</v>
      </c>
      <c r="D8" s="6" t="s">
        <v>115</v>
      </c>
      <c r="E8" s="7">
        <f>E6-E7</f>
        <v>0.38888888888888884</v>
      </c>
      <c r="F8" s="6"/>
      <c r="G8" s="6"/>
    </row>
    <row r="9" spans="1:7">
      <c r="D9" s="6"/>
      <c r="F9" s="6"/>
      <c r="G9" s="6"/>
    </row>
    <row r="10" spans="1:7" ht="32">
      <c r="A10" s="2" t="s">
        <v>6</v>
      </c>
      <c r="B10" s="4" t="s">
        <v>1</v>
      </c>
      <c r="D10" s="6"/>
      <c r="F10" s="7"/>
      <c r="G10" s="7"/>
    </row>
    <row r="12" spans="1:7">
      <c r="A12" s="2" t="s">
        <v>7</v>
      </c>
      <c r="B12" s="4" t="s">
        <v>1</v>
      </c>
    </row>
    <row r="14" spans="1:7" ht="32">
      <c r="A14" s="2" t="s">
        <v>8</v>
      </c>
      <c r="B14" s="4" t="s">
        <v>1</v>
      </c>
    </row>
    <row r="16" spans="1:7">
      <c r="A16" s="3" t="s">
        <v>9</v>
      </c>
      <c r="B16" s="4" t="s">
        <v>1</v>
      </c>
    </row>
    <row r="18" spans="1:2" ht="32">
      <c r="A18" s="2" t="s">
        <v>10</v>
      </c>
      <c r="B18" s="4" t="s">
        <v>1</v>
      </c>
    </row>
    <row r="20" spans="1:2" ht="48">
      <c r="A20" s="3" t="s">
        <v>11</v>
      </c>
      <c r="B20" s="4" t="s">
        <v>1</v>
      </c>
    </row>
    <row r="22" spans="1:2">
      <c r="A22" s="2" t="s">
        <v>12</v>
      </c>
      <c r="B22" s="4" t="s">
        <v>1</v>
      </c>
    </row>
    <row r="24" spans="1:2" ht="32">
      <c r="A24" s="2" t="s">
        <v>13</v>
      </c>
      <c r="B24" s="4" t="s">
        <v>1</v>
      </c>
    </row>
    <row r="26" spans="1:2" ht="32">
      <c r="A26" s="2" t="s">
        <v>14</v>
      </c>
      <c r="B26" s="4" t="s">
        <v>0</v>
      </c>
    </row>
    <row r="28" spans="1:2" ht="32">
      <c r="A28" s="2" t="s">
        <v>15</v>
      </c>
      <c r="B28" s="4" t="s">
        <v>0</v>
      </c>
    </row>
    <row r="30" spans="1:2">
      <c r="A30" s="2" t="s">
        <v>16</v>
      </c>
      <c r="B30" s="4" t="s">
        <v>0</v>
      </c>
    </row>
    <row r="32" spans="1:2" ht="32">
      <c r="A32" s="2" t="s">
        <v>17</v>
      </c>
      <c r="B32" s="4" t="s">
        <v>0</v>
      </c>
    </row>
    <row r="34" spans="1:2">
      <c r="A34" s="2" t="s">
        <v>18</v>
      </c>
      <c r="B34" s="4" t="s">
        <v>116</v>
      </c>
    </row>
    <row r="36" spans="1:2" ht="32">
      <c r="A36" s="2" t="s">
        <v>19</v>
      </c>
      <c r="B36" s="4" t="s">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EEC49-04DC-5743-937E-C809FBC88BDA}">
  <dimension ref="A1:G30"/>
  <sheetViews>
    <sheetView workbookViewId="0">
      <selection activeCell="B1" sqref="B1:B1048576"/>
    </sheetView>
  </sheetViews>
  <sheetFormatPr baseColWidth="10" defaultRowHeight="16"/>
  <cols>
    <col min="1" max="1" width="166" style="2" customWidth="1"/>
    <col min="2" max="2" width="10.83203125" style="5"/>
    <col min="3" max="3" width="10.83203125" style="2"/>
    <col min="4" max="4" width="16" style="2" customWidth="1"/>
    <col min="5" max="5" width="10.83203125" style="6"/>
    <col min="6" max="7" width="11.6640625" style="2" bestFit="1" customWidth="1"/>
  </cols>
  <sheetData>
    <row r="1" spans="1:7" s="6" customFormat="1">
      <c r="A1" s="1" t="s">
        <v>107</v>
      </c>
      <c r="B1" s="1" t="s">
        <v>108</v>
      </c>
      <c r="D1" s="1" t="s">
        <v>112</v>
      </c>
    </row>
    <row r="2" spans="1:7">
      <c r="A2" s="2" t="s">
        <v>20</v>
      </c>
      <c r="B2" s="5" t="s">
        <v>0</v>
      </c>
      <c r="D2" s="6" t="s">
        <v>109</v>
      </c>
      <c r="E2" s="6">
        <f>COUNTIF(B$2:B$60,"Positive")</f>
        <v>7</v>
      </c>
    </row>
    <row r="3" spans="1:7">
      <c r="D3" s="6" t="s">
        <v>110</v>
      </c>
      <c r="E3" s="6">
        <f>COUNTIF(B$2:B$60,"Neutral")</f>
        <v>2</v>
      </c>
    </row>
    <row r="4" spans="1:7">
      <c r="A4" s="2" t="s">
        <v>21</v>
      </c>
      <c r="B4" s="5" t="s">
        <v>116</v>
      </c>
      <c r="D4" s="6" t="s">
        <v>111</v>
      </c>
      <c r="E4" s="6">
        <f>COUNTIF(B$2:B$60,"Negative")</f>
        <v>6</v>
      </c>
      <c r="F4" s="6"/>
      <c r="G4" s="6"/>
    </row>
    <row r="5" spans="1:7">
      <c r="D5" s="6"/>
      <c r="F5" s="6"/>
      <c r="G5" s="6"/>
    </row>
    <row r="6" spans="1:7" ht="32">
      <c r="A6" s="2" t="s">
        <v>22</v>
      </c>
      <c r="B6" s="5" t="s">
        <v>116</v>
      </c>
      <c r="D6" s="6" t="s">
        <v>113</v>
      </c>
      <c r="E6" s="7">
        <f>E2/SUM(E2:E4)</f>
        <v>0.46666666666666667</v>
      </c>
      <c r="F6" s="6"/>
      <c r="G6" s="6"/>
    </row>
    <row r="7" spans="1:7">
      <c r="D7" s="6" t="s">
        <v>114</v>
      </c>
      <c r="E7" s="7">
        <f>E4/SUM(E2:E4)</f>
        <v>0.4</v>
      </c>
      <c r="F7" s="6"/>
      <c r="G7" s="6"/>
    </row>
    <row r="8" spans="1:7" ht="32">
      <c r="A8" s="2" t="s">
        <v>23</v>
      </c>
      <c r="B8" s="5" t="s">
        <v>1</v>
      </c>
      <c r="D8" s="6" t="s">
        <v>115</v>
      </c>
      <c r="E8" s="7">
        <f>E6-E7</f>
        <v>6.6666666666666652E-2</v>
      </c>
      <c r="F8" s="6"/>
      <c r="G8" s="6"/>
    </row>
    <row r="9" spans="1:7">
      <c r="D9" s="6"/>
      <c r="F9" s="6"/>
      <c r="G9" s="6"/>
    </row>
    <row r="10" spans="1:7" ht="32">
      <c r="A10" s="2" t="s">
        <v>24</v>
      </c>
      <c r="B10" s="5" t="s">
        <v>0</v>
      </c>
      <c r="D10" s="6"/>
      <c r="F10" s="7"/>
      <c r="G10" s="7"/>
    </row>
    <row r="12" spans="1:7" ht="48">
      <c r="A12" s="3" t="s">
        <v>25</v>
      </c>
      <c r="B12" s="5" t="s">
        <v>1</v>
      </c>
    </row>
    <row r="14" spans="1:7" ht="48">
      <c r="A14" s="2" t="s">
        <v>26</v>
      </c>
      <c r="B14" s="5" t="s">
        <v>1</v>
      </c>
    </row>
    <row r="16" spans="1:7" ht="32">
      <c r="A16" s="3" t="s">
        <v>27</v>
      </c>
      <c r="B16" s="5" t="s">
        <v>116</v>
      </c>
    </row>
    <row r="18" spans="1:2" ht="32">
      <c r="A18" s="3" t="s">
        <v>28</v>
      </c>
      <c r="B18" s="5" t="s">
        <v>116</v>
      </c>
    </row>
    <row r="20" spans="1:2" ht="32">
      <c r="A20" s="3" t="s">
        <v>29</v>
      </c>
      <c r="B20" s="5" t="s">
        <v>1</v>
      </c>
    </row>
    <row r="22" spans="1:2" ht="32">
      <c r="A22" s="2" t="s">
        <v>30</v>
      </c>
      <c r="B22" s="5" t="s">
        <v>1</v>
      </c>
    </row>
    <row r="24" spans="1:2">
      <c r="A24" s="2" t="s">
        <v>31</v>
      </c>
      <c r="B24" s="5" t="s">
        <v>1</v>
      </c>
    </row>
    <row r="26" spans="1:2" ht="32">
      <c r="A26" s="2" t="s">
        <v>32</v>
      </c>
      <c r="B26" s="5" t="s">
        <v>1</v>
      </c>
    </row>
    <row r="28" spans="1:2">
      <c r="A28" s="2" t="s">
        <v>33</v>
      </c>
      <c r="B28" s="5" t="s">
        <v>116</v>
      </c>
    </row>
    <row r="30" spans="1:2" ht="32">
      <c r="A30" s="2" t="s">
        <v>34</v>
      </c>
      <c r="B30" s="5" t="s">
        <v>116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07240-14BE-AF44-B896-C2497FE5B9D5}">
  <dimension ref="A1:G34"/>
  <sheetViews>
    <sheetView workbookViewId="0">
      <selection activeCell="B1" sqref="B1:B1048576"/>
    </sheetView>
  </sheetViews>
  <sheetFormatPr baseColWidth="10" defaultRowHeight="16"/>
  <cols>
    <col min="1" max="1" width="155" style="2" customWidth="1"/>
    <col min="2" max="2" width="10.83203125" style="5"/>
    <col min="3" max="3" width="10.83203125" style="2"/>
    <col min="4" max="4" width="16" style="2" customWidth="1"/>
    <col min="5" max="5" width="10.83203125" style="6"/>
    <col min="6" max="7" width="11.6640625" style="2" bestFit="1" customWidth="1"/>
  </cols>
  <sheetData>
    <row r="1" spans="1:7" s="6" customFormat="1">
      <c r="A1" s="1" t="s">
        <v>107</v>
      </c>
      <c r="B1" s="1" t="s">
        <v>108</v>
      </c>
      <c r="D1" s="1" t="s">
        <v>112</v>
      </c>
    </row>
    <row r="2" spans="1:7">
      <c r="A2" s="2" t="s">
        <v>35</v>
      </c>
      <c r="B2" s="5" t="s">
        <v>116</v>
      </c>
      <c r="D2" s="6" t="s">
        <v>109</v>
      </c>
      <c r="E2" s="6">
        <f>COUNTIF(B$2:B$60,"Positive")</f>
        <v>4</v>
      </c>
    </row>
    <row r="3" spans="1:7">
      <c r="D3" s="6" t="s">
        <v>110</v>
      </c>
      <c r="E3" s="6">
        <f>COUNTIF(B$2:B$60,"Neutral")</f>
        <v>7</v>
      </c>
    </row>
    <row r="4" spans="1:7" ht="32">
      <c r="A4" s="2" t="s">
        <v>36</v>
      </c>
      <c r="B4" s="5" t="s">
        <v>116</v>
      </c>
      <c r="D4" s="6" t="s">
        <v>111</v>
      </c>
      <c r="E4" s="6">
        <f>COUNTIF(B$2:B$60,"Negative")</f>
        <v>6</v>
      </c>
      <c r="F4" s="6"/>
      <c r="G4" s="6"/>
    </row>
    <row r="5" spans="1:7">
      <c r="D5" s="6"/>
      <c r="F5" s="6"/>
      <c r="G5" s="6"/>
    </row>
    <row r="6" spans="1:7" ht="32">
      <c r="A6" s="3" t="s">
        <v>37</v>
      </c>
      <c r="B6" s="5" t="s">
        <v>0</v>
      </c>
      <c r="D6" s="6" t="s">
        <v>113</v>
      </c>
      <c r="E6" s="7">
        <f>E2/SUM(E2:E4)</f>
        <v>0.23529411764705882</v>
      </c>
      <c r="F6" s="6"/>
      <c r="G6" s="6"/>
    </row>
    <row r="7" spans="1:7">
      <c r="D7" s="6" t="s">
        <v>114</v>
      </c>
      <c r="E7" s="7">
        <f>E4/SUM(E2:E4)</f>
        <v>0.35294117647058826</v>
      </c>
      <c r="F7" s="6"/>
      <c r="G7" s="6"/>
    </row>
    <row r="8" spans="1:7" ht="32">
      <c r="A8" s="2" t="s">
        <v>38</v>
      </c>
      <c r="B8" s="5" t="s">
        <v>116</v>
      </c>
      <c r="D8" s="6" t="s">
        <v>115</v>
      </c>
      <c r="E8" s="7">
        <f>E6-E7</f>
        <v>-0.11764705882352944</v>
      </c>
      <c r="F8" s="6"/>
      <c r="G8" s="6"/>
    </row>
    <row r="9" spans="1:7">
      <c r="D9" s="6"/>
      <c r="F9" s="6"/>
      <c r="G9" s="6"/>
    </row>
    <row r="10" spans="1:7" ht="32">
      <c r="A10" s="2" t="s">
        <v>39</v>
      </c>
      <c r="B10" s="5" t="s">
        <v>116</v>
      </c>
      <c r="D10" s="6"/>
      <c r="F10" s="7"/>
      <c r="G10" s="7"/>
    </row>
    <row r="12" spans="1:7" ht="48">
      <c r="A12" s="2" t="s">
        <v>40</v>
      </c>
      <c r="B12" s="5" t="s">
        <v>116</v>
      </c>
    </row>
    <row r="14" spans="1:7">
      <c r="A14" s="2" t="s">
        <v>41</v>
      </c>
      <c r="B14" s="5" t="s">
        <v>1</v>
      </c>
    </row>
    <row r="16" spans="1:7" ht="32">
      <c r="A16" s="2" t="s">
        <v>42</v>
      </c>
      <c r="B16" s="5" t="s">
        <v>1</v>
      </c>
    </row>
    <row r="18" spans="1:2" ht="32">
      <c r="A18" s="2" t="s">
        <v>43</v>
      </c>
      <c r="B18" s="5" t="s">
        <v>1</v>
      </c>
    </row>
    <row r="20" spans="1:2" ht="48">
      <c r="A20" s="2" t="s">
        <v>44</v>
      </c>
      <c r="B20" s="5" t="s">
        <v>0</v>
      </c>
    </row>
    <row r="22" spans="1:2">
      <c r="A22" s="2" t="s">
        <v>45</v>
      </c>
      <c r="B22" s="5" t="s">
        <v>0</v>
      </c>
    </row>
    <row r="24" spans="1:2" ht="48">
      <c r="A24" s="2" t="s">
        <v>46</v>
      </c>
      <c r="B24" s="5" t="s">
        <v>116</v>
      </c>
    </row>
    <row r="26" spans="1:2" ht="32">
      <c r="A26" s="2" t="s">
        <v>47</v>
      </c>
      <c r="B26" s="5" t="s">
        <v>0</v>
      </c>
    </row>
    <row r="28" spans="1:2" ht="32">
      <c r="A28" s="3" t="s">
        <v>48</v>
      </c>
      <c r="B28" s="5" t="s">
        <v>0</v>
      </c>
    </row>
    <row r="30" spans="1:2" ht="48">
      <c r="A30" s="2" t="s">
        <v>49</v>
      </c>
      <c r="B30" s="5" t="s">
        <v>1</v>
      </c>
    </row>
    <row r="32" spans="1:2" ht="32">
      <c r="A32" s="3" t="s">
        <v>50</v>
      </c>
      <c r="B32" s="5" t="s">
        <v>0</v>
      </c>
    </row>
    <row r="34" spans="1:2">
      <c r="A34" s="2" t="s">
        <v>51</v>
      </c>
      <c r="B34" s="5" t="s">
        <v>0</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C20CD-E252-4F41-BFDF-C8AD330282AC}">
  <dimension ref="A1:G36"/>
  <sheetViews>
    <sheetView workbookViewId="0">
      <selection activeCell="B1" sqref="B1:B1048576"/>
    </sheetView>
  </sheetViews>
  <sheetFormatPr baseColWidth="10" defaultRowHeight="16"/>
  <cols>
    <col min="1" max="1" width="160.83203125" style="2" customWidth="1"/>
    <col min="2" max="2" width="10.83203125" style="5"/>
    <col min="3" max="3" width="10.83203125" style="2"/>
    <col min="4" max="4" width="16" style="2" customWidth="1"/>
    <col min="5" max="5" width="10.83203125" style="6"/>
    <col min="6" max="7" width="11.6640625" style="2" bestFit="1" customWidth="1"/>
  </cols>
  <sheetData>
    <row r="1" spans="1:7" s="6" customFormat="1">
      <c r="A1" s="1" t="s">
        <v>107</v>
      </c>
      <c r="B1" s="1" t="s">
        <v>108</v>
      </c>
      <c r="D1" s="1" t="s">
        <v>112</v>
      </c>
    </row>
    <row r="2" spans="1:7">
      <c r="A2" s="2" t="s">
        <v>52</v>
      </c>
      <c r="B2" s="5" t="s">
        <v>0</v>
      </c>
      <c r="D2" s="6" t="s">
        <v>109</v>
      </c>
      <c r="E2" s="6">
        <f>COUNTIF(B$2:B$60,"Positive")</f>
        <v>7</v>
      </c>
    </row>
    <row r="3" spans="1:7">
      <c r="D3" s="6" t="s">
        <v>110</v>
      </c>
      <c r="E3" s="6">
        <f>COUNTIF(B$2:B$60,"Neutral")</f>
        <v>9</v>
      </c>
    </row>
    <row r="4" spans="1:7" ht="32">
      <c r="A4" s="2" t="s">
        <v>53</v>
      </c>
      <c r="B4" s="5" t="s">
        <v>1</v>
      </c>
      <c r="D4" s="6" t="s">
        <v>111</v>
      </c>
      <c r="E4" s="6">
        <f>COUNTIF(B$2:B$60,"Negative")</f>
        <v>2</v>
      </c>
      <c r="F4" s="6"/>
      <c r="G4" s="6"/>
    </row>
    <row r="5" spans="1:7">
      <c r="D5" s="6"/>
      <c r="F5" s="6"/>
      <c r="G5" s="6"/>
    </row>
    <row r="6" spans="1:7">
      <c r="A6" s="2" t="s">
        <v>54</v>
      </c>
      <c r="B6" s="5" t="s">
        <v>1</v>
      </c>
      <c r="D6" s="6" t="s">
        <v>113</v>
      </c>
      <c r="E6" s="7">
        <f>E2/SUM(E2:E4)</f>
        <v>0.3888888888888889</v>
      </c>
      <c r="F6" s="6"/>
      <c r="G6" s="6"/>
    </row>
    <row r="7" spans="1:7">
      <c r="D7" s="6" t="s">
        <v>114</v>
      </c>
      <c r="E7" s="7">
        <f>E4/SUM(E2:E4)</f>
        <v>0.1111111111111111</v>
      </c>
      <c r="F7" s="6"/>
      <c r="G7" s="6"/>
    </row>
    <row r="8" spans="1:7" ht="32">
      <c r="A8" s="2" t="s">
        <v>55</v>
      </c>
      <c r="B8" s="5" t="s">
        <v>0</v>
      </c>
      <c r="D8" s="6" t="s">
        <v>115</v>
      </c>
      <c r="E8" s="7">
        <f>E6-E7</f>
        <v>0.27777777777777779</v>
      </c>
      <c r="F8" s="6"/>
      <c r="G8" s="6"/>
    </row>
    <row r="9" spans="1:7">
      <c r="D9" s="6"/>
      <c r="F9" s="6"/>
      <c r="G9" s="6"/>
    </row>
    <row r="10" spans="1:7" ht="48">
      <c r="A10" s="3" t="s">
        <v>56</v>
      </c>
      <c r="B10" s="5" t="s">
        <v>116</v>
      </c>
      <c r="D10" s="6"/>
      <c r="F10" s="7"/>
      <c r="G10" s="7"/>
    </row>
    <row r="12" spans="1:7">
      <c r="A12" s="2" t="s">
        <v>57</v>
      </c>
      <c r="B12" s="5" t="s">
        <v>0</v>
      </c>
    </row>
    <row r="14" spans="1:7" ht="32">
      <c r="A14" s="2" t="s">
        <v>58</v>
      </c>
      <c r="B14" s="5" t="s">
        <v>0</v>
      </c>
    </row>
    <row r="16" spans="1:7" ht="48">
      <c r="A16" s="2" t="s">
        <v>59</v>
      </c>
      <c r="B16" s="5" t="s">
        <v>1</v>
      </c>
    </row>
    <row r="18" spans="1:2">
      <c r="A18" s="2" t="s">
        <v>60</v>
      </c>
      <c r="B18" s="5" t="s">
        <v>1</v>
      </c>
    </row>
    <row r="20" spans="1:2" ht="48">
      <c r="A20" s="3" t="s">
        <v>61</v>
      </c>
      <c r="B20" s="5" t="s">
        <v>1</v>
      </c>
    </row>
    <row r="22" spans="1:2" ht="32">
      <c r="A22" s="3" t="s">
        <v>62</v>
      </c>
      <c r="B22" s="5" t="s">
        <v>0</v>
      </c>
    </row>
    <row r="24" spans="1:2" ht="32">
      <c r="A24" s="2" t="s">
        <v>63</v>
      </c>
      <c r="B24" s="5" t="s">
        <v>1</v>
      </c>
    </row>
    <row r="26" spans="1:2" ht="32">
      <c r="A26" s="2" t="s">
        <v>64</v>
      </c>
      <c r="B26" s="5" t="s">
        <v>1</v>
      </c>
    </row>
    <row r="28" spans="1:2">
      <c r="A28" s="2" t="s">
        <v>65</v>
      </c>
      <c r="B28" s="5" t="s">
        <v>0</v>
      </c>
    </row>
    <row r="30" spans="1:2" ht="32">
      <c r="A30" s="2" t="s">
        <v>66</v>
      </c>
      <c r="B30" s="5" t="s">
        <v>0</v>
      </c>
    </row>
    <row r="32" spans="1:2" ht="32">
      <c r="A32" s="2" t="s">
        <v>67</v>
      </c>
      <c r="B32" s="5" t="s">
        <v>0</v>
      </c>
    </row>
    <row r="34" spans="1:2" ht="32">
      <c r="A34" s="3" t="s">
        <v>68</v>
      </c>
      <c r="B34" s="5" t="s">
        <v>0</v>
      </c>
    </row>
    <row r="36" spans="1:2">
      <c r="A36" s="2" t="s">
        <v>69</v>
      </c>
      <c r="B36" s="5"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B16F6-1580-3D42-9363-317B62C96233}">
  <dimension ref="A1:G40"/>
  <sheetViews>
    <sheetView workbookViewId="0">
      <selection activeCell="B1" sqref="B1:B1048576"/>
    </sheetView>
  </sheetViews>
  <sheetFormatPr baseColWidth="10" defaultRowHeight="16"/>
  <cols>
    <col min="1" max="1" width="160.83203125" style="2" customWidth="1"/>
    <col min="2" max="2" width="12.83203125" style="5" bestFit="1" customWidth="1"/>
    <col min="3" max="3" width="10.83203125" style="2"/>
    <col min="4" max="4" width="16" style="2" customWidth="1"/>
    <col min="5" max="5" width="10.83203125" style="6"/>
    <col min="6" max="7" width="11.6640625" style="2" bestFit="1" customWidth="1"/>
  </cols>
  <sheetData>
    <row r="1" spans="1:7" s="6" customFormat="1">
      <c r="A1" s="1" t="s">
        <v>107</v>
      </c>
      <c r="B1" s="1" t="s">
        <v>108</v>
      </c>
      <c r="D1" s="1" t="s">
        <v>112</v>
      </c>
    </row>
    <row r="2" spans="1:7">
      <c r="A2" s="2" t="s">
        <v>87</v>
      </c>
      <c r="B2" s="5" t="s">
        <v>1</v>
      </c>
      <c r="D2" s="6" t="s">
        <v>109</v>
      </c>
      <c r="E2" s="6">
        <f>COUNTIF(B$2:B$60,"Positive")</f>
        <v>14</v>
      </c>
    </row>
    <row r="3" spans="1:7">
      <c r="D3" s="6" t="s">
        <v>110</v>
      </c>
      <c r="E3" s="6">
        <f>COUNTIF(B$2:B$60,"Neutral")</f>
        <v>4</v>
      </c>
    </row>
    <row r="4" spans="1:7" ht="32">
      <c r="A4" s="2" t="s">
        <v>88</v>
      </c>
      <c r="B4" s="5" t="s">
        <v>1</v>
      </c>
      <c r="D4" s="6" t="s">
        <v>111</v>
      </c>
      <c r="E4" s="6">
        <f>COUNTIF(B$2:B$60,"Negative")</f>
        <v>2</v>
      </c>
      <c r="F4" s="6"/>
      <c r="G4" s="6"/>
    </row>
    <row r="5" spans="1:7">
      <c r="D5" s="6"/>
      <c r="F5" s="6"/>
      <c r="G5" s="6"/>
    </row>
    <row r="6" spans="1:7">
      <c r="A6" s="3" t="s">
        <v>89</v>
      </c>
      <c r="B6" s="5" t="s">
        <v>1</v>
      </c>
      <c r="D6" s="6" t="s">
        <v>113</v>
      </c>
      <c r="E6" s="7">
        <f>E2/SUM(E2:E4)</f>
        <v>0.7</v>
      </c>
      <c r="F6" s="6"/>
      <c r="G6" s="6"/>
    </row>
    <row r="7" spans="1:7">
      <c r="D7" s="6" t="s">
        <v>114</v>
      </c>
      <c r="E7" s="7">
        <f>E4/SUM(E2:E4)</f>
        <v>0.1</v>
      </c>
      <c r="F7" s="6"/>
      <c r="G7" s="6"/>
    </row>
    <row r="8" spans="1:7">
      <c r="A8" s="2" t="s">
        <v>90</v>
      </c>
      <c r="B8" s="5" t="s">
        <v>1</v>
      </c>
      <c r="D8" s="6" t="s">
        <v>115</v>
      </c>
      <c r="E8" s="7">
        <f>E6-E7</f>
        <v>0.6</v>
      </c>
      <c r="F8" s="6"/>
      <c r="G8" s="6"/>
    </row>
    <row r="9" spans="1:7">
      <c r="D9" s="6"/>
      <c r="F9" s="6"/>
      <c r="G9" s="6"/>
    </row>
    <row r="10" spans="1:7">
      <c r="A10" s="2" t="s">
        <v>91</v>
      </c>
      <c r="B10" s="5" t="s">
        <v>1</v>
      </c>
      <c r="D10" s="6"/>
      <c r="F10" s="7"/>
      <c r="G10" s="7"/>
    </row>
    <row r="12" spans="1:7" ht="48">
      <c r="A12" s="2" t="s">
        <v>92</v>
      </c>
      <c r="B12" s="5" t="s">
        <v>1</v>
      </c>
    </row>
    <row r="14" spans="1:7">
      <c r="A14" s="3" t="s">
        <v>93</v>
      </c>
      <c r="B14" s="5" t="s">
        <v>1</v>
      </c>
    </row>
    <row r="16" spans="1:7" ht="32">
      <c r="A16" s="2" t="s">
        <v>94</v>
      </c>
      <c r="B16" s="5" t="s">
        <v>1</v>
      </c>
    </row>
    <row r="18" spans="1:2" ht="32">
      <c r="A18" s="2" t="s">
        <v>95</v>
      </c>
      <c r="B18" s="5" t="s">
        <v>1</v>
      </c>
    </row>
    <row r="20" spans="1:2">
      <c r="A20" s="2" t="s">
        <v>96</v>
      </c>
      <c r="B20" s="5" t="s">
        <v>1</v>
      </c>
    </row>
    <row r="22" spans="1:2" ht="32">
      <c r="A22" s="2" t="s">
        <v>97</v>
      </c>
      <c r="B22" s="5" t="s">
        <v>0</v>
      </c>
    </row>
    <row r="24" spans="1:2" ht="48">
      <c r="A24" s="3" t="s">
        <v>98</v>
      </c>
      <c r="B24" s="5" t="s">
        <v>1</v>
      </c>
    </row>
    <row r="26" spans="1:2" ht="32">
      <c r="A26" s="2" t="s">
        <v>99</v>
      </c>
      <c r="B26" s="5" t="s">
        <v>1</v>
      </c>
    </row>
    <row r="28" spans="1:2">
      <c r="A28" s="3" t="s">
        <v>100</v>
      </c>
      <c r="B28" s="5" t="s">
        <v>0</v>
      </c>
    </row>
    <row r="30" spans="1:2">
      <c r="A30" s="2" t="s">
        <v>101</v>
      </c>
      <c r="B30" s="5" t="s">
        <v>0</v>
      </c>
    </row>
    <row r="32" spans="1:2" ht="32">
      <c r="A32" s="2" t="s">
        <v>102</v>
      </c>
      <c r="B32" s="5" t="s">
        <v>116</v>
      </c>
    </row>
    <row r="34" spans="1:2">
      <c r="A34" s="2" t="s">
        <v>103</v>
      </c>
      <c r="B34" s="5" t="s">
        <v>116</v>
      </c>
    </row>
    <row r="36" spans="1:2">
      <c r="A36" s="2" t="s">
        <v>104</v>
      </c>
      <c r="B36" s="5" t="s">
        <v>0</v>
      </c>
    </row>
    <row r="38" spans="1:2" ht="32">
      <c r="A38" s="2" t="s">
        <v>105</v>
      </c>
      <c r="B38" s="5" t="s">
        <v>1</v>
      </c>
    </row>
    <row r="40" spans="1:2">
      <c r="A40" s="2" t="s">
        <v>106</v>
      </c>
      <c r="B40" s="5" t="s">
        <v>1</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DF3B2-D259-3945-95A3-7427DE2C5C06}">
  <dimension ref="A1:G34"/>
  <sheetViews>
    <sheetView tabSelected="1" workbookViewId="0">
      <selection activeCell="B9" sqref="B9"/>
    </sheetView>
  </sheetViews>
  <sheetFormatPr baseColWidth="10" defaultRowHeight="16"/>
  <cols>
    <col min="1" max="1" width="160.83203125" style="2" customWidth="1"/>
    <col min="2" max="2" width="10.83203125" style="5"/>
    <col min="3" max="3" width="10.83203125" style="2"/>
    <col min="4" max="4" width="16" style="2" customWidth="1"/>
    <col min="5" max="5" width="10.83203125" style="6"/>
    <col min="6" max="7" width="11.6640625" style="2" bestFit="1" customWidth="1"/>
  </cols>
  <sheetData>
    <row r="1" spans="1:7" s="6" customFormat="1">
      <c r="A1" s="1" t="s">
        <v>107</v>
      </c>
      <c r="B1" s="1" t="s">
        <v>108</v>
      </c>
      <c r="D1" s="1" t="s">
        <v>112</v>
      </c>
    </row>
    <row r="2" spans="1:7" ht="32">
      <c r="A2" s="2" t="s">
        <v>70</v>
      </c>
      <c r="B2" s="5" t="s">
        <v>1</v>
      </c>
      <c r="D2" s="6" t="s">
        <v>109</v>
      </c>
      <c r="E2" s="6">
        <f>COUNTIF(B$2:B$60,"Positive")</f>
        <v>11</v>
      </c>
    </row>
    <row r="3" spans="1:7">
      <c r="D3" s="6" t="s">
        <v>110</v>
      </c>
      <c r="E3" s="6">
        <f>COUNTIF(B$2:B$60,"Neutral")</f>
        <v>4</v>
      </c>
    </row>
    <row r="4" spans="1:7">
      <c r="A4" s="2" t="s">
        <v>71</v>
      </c>
      <c r="B4" s="5" t="s">
        <v>1</v>
      </c>
      <c r="D4" s="6" t="s">
        <v>111</v>
      </c>
      <c r="E4" s="6">
        <f>COUNTIF(B$2:B$60,"Negative")</f>
        <v>2</v>
      </c>
      <c r="F4" s="6"/>
      <c r="G4" s="6"/>
    </row>
    <row r="5" spans="1:7">
      <c r="D5" s="6"/>
      <c r="F5" s="6"/>
      <c r="G5" s="6"/>
    </row>
    <row r="6" spans="1:7" ht="48">
      <c r="A6" s="2" t="s">
        <v>72</v>
      </c>
      <c r="B6" s="5" t="s">
        <v>1</v>
      </c>
      <c r="D6" s="6" t="s">
        <v>113</v>
      </c>
      <c r="E6" s="7">
        <f>E2/SUM(E2:E4)</f>
        <v>0.6470588235294118</v>
      </c>
      <c r="F6" s="6"/>
      <c r="G6" s="6"/>
    </row>
    <row r="7" spans="1:7">
      <c r="D7" s="6" t="s">
        <v>114</v>
      </c>
      <c r="E7" s="7">
        <f>E4/SUM(E2:E4)</f>
        <v>0.11764705882352941</v>
      </c>
      <c r="F7" s="6"/>
      <c r="G7" s="6"/>
    </row>
    <row r="8" spans="1:7" ht="32">
      <c r="A8" s="2" t="s">
        <v>73</v>
      </c>
      <c r="B8" s="5" t="s">
        <v>1</v>
      </c>
      <c r="D8" s="6" t="s">
        <v>115</v>
      </c>
      <c r="E8" s="7">
        <f>E6-E7</f>
        <v>0.52941176470588236</v>
      </c>
      <c r="F8" s="6"/>
      <c r="G8" s="6"/>
    </row>
    <row r="9" spans="1:7">
      <c r="D9" s="6"/>
      <c r="F9" s="6"/>
      <c r="G9" s="6"/>
    </row>
    <row r="10" spans="1:7" ht="32">
      <c r="A10" s="2" t="s">
        <v>74</v>
      </c>
      <c r="B10" s="5" t="s">
        <v>1</v>
      </c>
      <c r="D10" s="6"/>
      <c r="F10" s="7"/>
      <c r="G10" s="7"/>
    </row>
    <row r="12" spans="1:7">
      <c r="A12" s="2" t="s">
        <v>75</v>
      </c>
      <c r="B12" s="5" t="s">
        <v>1</v>
      </c>
    </row>
    <row r="14" spans="1:7">
      <c r="A14" s="2" t="s">
        <v>76</v>
      </c>
      <c r="B14" s="5" t="s">
        <v>1</v>
      </c>
    </row>
    <row r="16" spans="1:7" ht="48">
      <c r="A16" s="2" t="s">
        <v>77</v>
      </c>
      <c r="B16" s="5" t="s">
        <v>1</v>
      </c>
    </row>
    <row r="18" spans="1:2" ht="32">
      <c r="A18" s="2" t="s">
        <v>78</v>
      </c>
      <c r="B18" s="5" t="s">
        <v>0</v>
      </c>
    </row>
    <row r="20" spans="1:2" ht="32">
      <c r="A20" s="3" t="s">
        <v>79</v>
      </c>
      <c r="B20" s="5" t="s">
        <v>1</v>
      </c>
    </row>
    <row r="22" spans="1:2" ht="32">
      <c r="A22" s="3" t="s">
        <v>80</v>
      </c>
      <c r="B22" s="5" t="s">
        <v>116</v>
      </c>
    </row>
    <row r="24" spans="1:2" ht="32">
      <c r="A24" s="2" t="s">
        <v>81</v>
      </c>
      <c r="B24" s="5" t="s">
        <v>0</v>
      </c>
    </row>
    <row r="26" spans="1:2">
      <c r="A26" s="2" t="s">
        <v>82</v>
      </c>
      <c r="B26" s="5" t="s">
        <v>0</v>
      </c>
    </row>
    <row r="28" spans="1:2" ht="32">
      <c r="A28" s="2" t="s">
        <v>83</v>
      </c>
      <c r="B28" s="5" t="s">
        <v>116</v>
      </c>
    </row>
    <row r="30" spans="1:2" ht="48">
      <c r="A30" s="2" t="s">
        <v>84</v>
      </c>
      <c r="B30" s="5" t="s">
        <v>0</v>
      </c>
    </row>
    <row r="32" spans="1:2" ht="32">
      <c r="A32" s="2" t="s">
        <v>85</v>
      </c>
      <c r="B32" s="5" t="s">
        <v>1</v>
      </c>
    </row>
    <row r="34" spans="1:2">
      <c r="A34" s="2" t="s">
        <v>86</v>
      </c>
      <c r="B34" s="5" t="s">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Berliner</vt:lpstr>
      <vt:lpstr>Blair</vt:lpstr>
      <vt:lpstr>Elrich</vt:lpstr>
      <vt:lpstr>Frick</vt:lpstr>
      <vt:lpstr>Krasnow</vt:lpstr>
      <vt:lpstr>Leventhal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2018-08-12T18:22:07Z</dcterms:created>
  <dcterms:modified xsi:type="dcterms:W3CDTF">2018-08-14T16:28:07Z</dcterms:modified>
</cp:coreProperties>
</file>